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650" windowHeight="11985" tabRatio="610" activeTab="1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Titles" localSheetId="0">'Приложение 1'!$7:$10</definedName>
    <definedName name="_xlnm.Print_Area" localSheetId="0">'Приложение 1'!$A$1:$R$44</definedName>
  </definedNames>
  <calcPr fullCalcOnLoad="1" fullPrecision="0"/>
</workbook>
</file>

<file path=xl/sharedStrings.xml><?xml version="1.0" encoding="utf-8"?>
<sst xmlns="http://schemas.openxmlformats.org/spreadsheetml/2006/main" count="231" uniqueCount="78">
  <si>
    <t xml:space="preserve">
</t>
  </si>
  <si>
    <t>№                                 п /п</t>
  </si>
  <si>
    <t>2</t>
  </si>
  <si>
    <t>-</t>
  </si>
  <si>
    <t>Тарифы в сфере холодного водоснабжения, водоотведения
(руб. за 1 куб.метр)</t>
  </si>
  <si>
    <t xml:space="preserve">* выделяется в целях реализации пункта 6 статьи 168 Налогового кодекса Российской Федерации (часть вторая) </t>
  </si>
  <si>
    <t xml:space="preserve"> для потребителей города Новошахтинска</t>
  </si>
  <si>
    <t>для потребителей Зерноградского городского поселения</t>
  </si>
  <si>
    <t xml:space="preserve">Тариф                (без учета НДС)                       </t>
  </si>
  <si>
    <t>Тариф для населения                      (с учетом НДС) *</t>
  </si>
  <si>
    <t xml:space="preserve">Тариф 
  (без учета НДС)                       </t>
  </si>
  <si>
    <t xml:space="preserve">Тариф для населения                  (с учетом НДС) * </t>
  </si>
  <si>
    <t xml:space="preserve"> для потребителей Аксайского района</t>
  </si>
  <si>
    <t>для потребителей Аксайского района</t>
  </si>
  <si>
    <t>для потребителей города Гуково, города Зверево, Красносулинского района</t>
  </si>
  <si>
    <t>Тариф</t>
  </si>
  <si>
    <t>На питьевую воду</t>
  </si>
  <si>
    <t>На техническую воду</t>
  </si>
  <si>
    <t>На водоотведение</t>
  </si>
  <si>
    <t>На водоотведение (очистка сточных вод)</t>
  </si>
  <si>
    <t>с 01.07.2019   по 31.12.2019</t>
  </si>
  <si>
    <t>с 01.01.2020   по 30.06.2020</t>
  </si>
  <si>
    <t>с 01.07.2020 по 31.12.2020</t>
  </si>
  <si>
    <t>с 01.01.2021 по 30.06.2021</t>
  </si>
  <si>
    <t>с 01.07.2021 по 31.12.2021</t>
  </si>
  <si>
    <t>с 01.07.2022 по 31.12.2022</t>
  </si>
  <si>
    <t>И.П. Кисилева</t>
  </si>
  <si>
    <t>Начальник отдела регулирования тарифов
организаций коммунального комплекса
управления тарифного регулирования коммунального комплекса, транспорта, непроизводственной сферы
 Региональной службы по тарифам Ростовской области</t>
  </si>
  <si>
    <t>- Белокалитвинский филиал участок г. Белая Калитва:</t>
  </si>
  <si>
    <t>для потребителей города Белая Калитва</t>
  </si>
  <si>
    <t>- Гуковский, Зверевский производственные участки:</t>
  </si>
  <si>
    <t xml:space="preserve">- Зерноградский производственный участок: </t>
  </si>
  <si>
    <t>- Красносулинский производственный участок:</t>
  </si>
  <si>
    <t>- Новошахтинский производственный участок:</t>
  </si>
  <si>
    <t>- Белокалитвинский филиал участок г. Белая Калитва</t>
  </si>
  <si>
    <t>- Гуковский, Зверевский производственные участки</t>
  </si>
  <si>
    <t>- Зерноградский производственный участок</t>
  </si>
  <si>
    <t xml:space="preserve">для потребителей п. Зерновой, 
п. Комсомольский, п. Кленовый,
 п. Шоссейный  Зерноградского городского поселения </t>
  </si>
  <si>
    <t xml:space="preserve"> для потребителей Гуково-Гундоровского водовода (подъем, водоподготовка и перемещение от НС-1 до НС-4)</t>
  </si>
  <si>
    <t xml:space="preserve"> для потребителей Новошахтинско-Красносулинского водовода (подъем, водоподготовка и перемещение от НС-1 до НС-2)</t>
  </si>
  <si>
    <t xml:space="preserve">Тариф 
  (без учета НДС)  </t>
  </si>
  <si>
    <t>Тариф для населения                  (с учетом НДС) *</t>
  </si>
  <si>
    <t>с момента официального опубликования постановления по 30.06.2019</t>
  </si>
  <si>
    <t>с 01.01.2022 по 30.06.2022</t>
  </si>
  <si>
    <t xml:space="preserve">Тарифы в сфере холодного водоснабжения, водоотведения ГУП РО «УРСВ»
с момента официального опубликования постановления по 31 декабря 2022 года                                                    </t>
  </si>
  <si>
    <t xml:space="preserve">Приложение № 1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15.01.2019  № 1/2     </t>
  </si>
  <si>
    <t>для потребителей Зерноградского производственного участка</t>
  </si>
  <si>
    <t>для потребителей Красносулинского городского поселения, х. Малая Гнилуша Пролетарского сельского поселения, Горненского городского поселения Красносулинского района</t>
  </si>
  <si>
    <t>для потребителей Красносулинского городского поселения</t>
  </si>
  <si>
    <t>Приложение № 2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15.01.2019  № 1/2</t>
  </si>
  <si>
    <t>Долгосрочные параметры регулирования тарифов в сфере  холодного водоснабжения и водоотведения ГУП РО «УРСВ»
 с момента официального опубликования по 31 декабря 2022 года</t>
  </si>
  <si>
    <t xml:space="preserve">Наименование и значения долгосрочных параметров регулирования  </t>
  </si>
  <si>
    <t>Базовый уровень операционных раходов, тыс. руб.</t>
  </si>
  <si>
    <t xml:space="preserve">Индекс эффективности операционных расходов, % </t>
  </si>
  <si>
    <t>Показатели энергосбережения и энергетической эффективности</t>
  </si>
  <si>
    <t>Уровень потерь воды, %</t>
  </si>
  <si>
    <t>Удельный расход электрической энергии,
 кВт ч/куб. м</t>
  </si>
  <si>
    <t>с момента официального опубликования постановления по 31.12.2019 *</t>
  </si>
  <si>
    <t>2020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</si>
  <si>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</si>
  <si>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</si>
  <si>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</si>
  <si>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</si>
  <si>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</si>
  <si>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</si>
  <si>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</si>
  <si>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</si>
  <si>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</si>
  <si>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</si>
  <si>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</si>
  <si>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</si>
  <si>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</si>
  <si>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</si>
  <si>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Концессионное соглашение № б/н от 07.12.2018 В отношении объектов водоснабжения и водоотведения муниципального образования «Красносулинский район» на период 2019 - 2043 годы</t>
  </si>
  <si>
    <t xml:space="preserve">для потребителей п. Зерновой, п. Комсомольский, п. Кленовый, п. Шоссейный  Зерноградского городского поселения </t>
  </si>
  <si>
    <t>-Красносулинский производственный участок:</t>
  </si>
  <si>
    <t>* Значения указаны в годовых показателях</t>
  </si>
  <si>
    <t>Начальник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</si>
</sst>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00"/>
    <numFmt numFmtId="196" formatCode="0.000000"/>
    <numFmt numFmtId="197" formatCode="0.00000"/>
    <numFmt numFmtId="198" formatCode="0.00000000"/>
    <numFmt numFmtId="199" formatCode="_(* #,##0.000_);_(* \(#,##0.000\);_(* &quot;-&quot;??_);_(@_)"/>
    <numFmt numFmtId="200" formatCode="0.0000E+00"/>
    <numFmt numFmtId="201" formatCode="0.000E+00"/>
    <numFmt numFmtId="202" formatCode="0.000000000"/>
    <numFmt numFmtId="203" formatCode="0.0000000000"/>
    <numFmt numFmtId="204" formatCode="_-* #,##0.000_р_._-;\-* #,##0.000_р_._-;_-* &quot;-&quot;???_р_.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32" borderId="0" xfId="0" applyNumberFormat="1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93" fontId="4" fillId="0" borderId="0" xfId="0" applyNumberFormat="1" applyFont="1" applyAlignment="1">
      <alignment horizontal="right" vertical="center" wrapText="1"/>
    </xf>
    <xf numFmtId="0" fontId="4" fillId="34" borderId="0" xfId="0" applyFont="1" applyFill="1" applyAlignment="1">
      <alignment vertical="center" wrapText="1"/>
    </xf>
    <xf numFmtId="193" fontId="4" fillId="0" borderId="0" xfId="0" applyNumberFormat="1" applyFont="1" applyAlignment="1">
      <alignment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0" xfId="0" applyNumberFormat="1" applyFont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4" fillId="0" borderId="0" xfId="53" applyFont="1" applyFill="1" applyAlignment="1">
      <alignment vertical="center" wrapText="1"/>
      <protection/>
    </xf>
    <xf numFmtId="49" fontId="25" fillId="0" borderId="0" xfId="53" applyNumberFormat="1" applyFont="1" applyFill="1" applyAlignment="1">
      <alignment vertical="center" wrapText="1"/>
      <protection/>
    </xf>
    <xf numFmtId="0" fontId="24" fillId="0" borderId="0" xfId="53" applyFont="1" applyFill="1" applyAlignment="1">
      <alignment horizontal="right" vertical="center" wrapText="1"/>
      <protection/>
    </xf>
    <xf numFmtId="0" fontId="24" fillId="0" borderId="0" xfId="0" applyFont="1" applyFill="1" applyAlignment="1">
      <alignment/>
    </xf>
    <xf numFmtId="0" fontId="24" fillId="0" borderId="0" xfId="53" applyFont="1" applyFill="1" applyAlignment="1">
      <alignment horizontal="right" vertical="center" wrapText="1"/>
      <protection/>
    </xf>
    <xf numFmtId="0" fontId="24" fillId="0" borderId="0" xfId="0" applyFont="1" applyAlignment="1">
      <alignment/>
    </xf>
    <xf numFmtId="49" fontId="24" fillId="0" borderId="0" xfId="53" applyNumberFormat="1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9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49" fontId="24" fillId="0" borderId="14" xfId="53" applyNumberFormat="1" applyFont="1" applyFill="1" applyBorder="1" applyAlignment="1">
      <alignment horizontal="center" vertical="center" wrapText="1"/>
      <protection/>
    </xf>
    <xf numFmtId="49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49" fontId="24" fillId="0" borderId="15" xfId="53" applyNumberFormat="1" applyFont="1" applyFill="1" applyBorder="1" applyAlignment="1">
      <alignment horizontal="center" vertical="center" wrapText="1"/>
      <protection/>
    </xf>
    <xf numFmtId="49" fontId="24" fillId="0" borderId="15" xfId="53" applyNumberFormat="1" applyFont="1" applyFill="1" applyBorder="1" applyAlignment="1">
      <alignment horizontal="center" vertical="center" wrapText="1"/>
      <protection/>
    </xf>
    <xf numFmtId="2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49" fontId="24" fillId="0" borderId="16" xfId="53" applyNumberFormat="1" applyFont="1" applyFill="1" applyBorder="1" applyAlignment="1">
      <alignment horizontal="center" vertical="center" wrapText="1"/>
      <protection/>
    </xf>
    <xf numFmtId="49" fontId="24" fillId="0" borderId="16" xfId="53" applyNumberFormat="1" applyFont="1" applyFill="1" applyBorder="1" applyAlignment="1">
      <alignment horizontal="center" vertical="center" wrapText="1"/>
      <protection/>
    </xf>
    <xf numFmtId="1" fontId="24" fillId="0" borderId="10" xfId="53" applyNumberFormat="1" applyFont="1" applyFill="1" applyBorder="1" applyAlignment="1">
      <alignment horizontal="center" vertical="center" wrapText="1"/>
      <protection/>
    </xf>
    <xf numFmtId="0" fontId="26" fillId="0" borderId="14" xfId="53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0" xfId="54" applyFont="1" applyFill="1" applyBorder="1" applyAlignment="1">
      <alignment horizontal="center" vertical="center" wrapText="1"/>
      <protection/>
    </xf>
    <xf numFmtId="2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/>
    </xf>
    <xf numFmtId="0" fontId="24" fillId="34" borderId="0" xfId="0" applyFont="1" applyFill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1" fontId="24" fillId="0" borderId="10" xfId="54" applyNumberFormat="1" applyFont="1" applyFill="1" applyBorder="1" applyAlignment="1">
      <alignment horizontal="center" vertical="center" wrapText="1"/>
      <protection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194" fontId="24" fillId="0" borderId="10" xfId="54" applyNumberFormat="1" applyFont="1" applyFill="1" applyBorder="1" applyAlignment="1">
      <alignment horizontal="center" vertical="center" wrapText="1"/>
      <protection/>
    </xf>
    <xf numFmtId="49" fontId="47" fillId="0" borderId="16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/>
    </xf>
    <xf numFmtId="194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2" xfId="53"/>
    <cellStyle name="Обычный_Стандар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rota\Desktop\&#1043;&#1059;&#1055;%20&#1056;&#1054;%20-%20&#1044;&#1086;&#1085;&#1088;&#1077;&#1082;&#1086;\&#1047;&#1072;&#1082;&#1083;&#1102;&#1095;&#1077;&#1085;&#1080;&#1077;%20&#1043;&#1055;&#1059;,%20&#1047;&#1055;&#1059;,%20&#1043;&#1043;&#1042;%20&#1089;%20&#1088;&#1072;&#1089;&#1087;&#1088;&#1077;&#1076;&#1077;&#1083;&#1077;&#1085;&#1080;&#1077;&#1084;%20&#1085;&#1086;%20&#1073;&#1077;&#1079;%20&#1087;&#1077;&#1088;&#1077;&#1087;&#1088;&#1086;&#1076;&#1072;&#10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ВС, ГГВ"/>
      <sheetName val="Расчет тар ВС ГГВ"/>
      <sheetName val="САД ГГВ"/>
      <sheetName val="1.2 Базовый уровень ОР ВС ГГВ"/>
      <sheetName val="1.2.1 Сырье и материалы ВС ГГВ"/>
      <sheetName val="1.2.2 ФОТ ВС ГГВ"/>
      <sheetName val="1.2.3 Анализ ПП ВС ГГВ"/>
      <sheetName val="1.3 Энергорес ВС ГГВ"/>
      <sheetName val="1.4 Неподконтр. расх. ВС ГГВ"/>
      <sheetName val="1.5 Аморт ВС ГГВ"/>
      <sheetName val="1.6 Прибыль ВС ГГВ"/>
      <sheetName val="Лист1 (2)"/>
      <sheetName val="стоки_тех.хар."/>
      <sheetName val="ГГВ_Тех.хар-ка"/>
      <sheetName val="вода_Тех.хар-ка"/>
      <sheetName val="реквизиты"/>
      <sheetName val="исх данные"/>
      <sheetName val="основные средства"/>
      <sheetName val="таблица к правлению"/>
      <sheetName val="заключение "/>
      <sheetName val="1.1 Баланс  ВС"/>
      <sheetName val="2.1 Баланс  ВО"/>
      <sheetName val="Расчет тар ВС"/>
      <sheetName val="САД ВС"/>
      <sheetName val="Расчет тар ВО"/>
      <sheetName val="САД ВО"/>
      <sheetName val="основания ВС"/>
      <sheetName val="основания ВС ГГВ"/>
      <sheetName val="основания ВО"/>
      <sheetName val="1.2 Базовый уровень ОР ВС"/>
      <sheetName val="2.2 Базовый уровень ОР ВО"/>
      <sheetName val="1.2.1 Сырье и материалы ВС"/>
      <sheetName val="2.2.1 Сырье и Материалы ВО"/>
      <sheetName val="1.2.2 ФОТ ВС"/>
      <sheetName val="2.2.2 ФОТ ВО"/>
      <sheetName val="ФОТ 2.2.1"/>
      <sheetName val="1.2.3 Анализ ПП ВС"/>
      <sheetName val="2.2.3 Анализ ПП"/>
      <sheetName val="1.3 Энергорес ВС"/>
      <sheetName val="2.3 Энергорес ВО"/>
      <sheetName val="1.4 Неподконтр. расх. ВС"/>
      <sheetName val="2.4 Неподконтрольные расх. ВО"/>
      <sheetName val="1.5 Аморт ВС"/>
      <sheetName val="2.5 Аморт ВО"/>
      <sheetName val="1.6 Прибыль ВС"/>
      <sheetName val="2.6 Прибыль ВО"/>
      <sheetName val="Лист1"/>
      <sheetName val="Лист2"/>
    </sheetNames>
    <sheetDataSet>
      <sheetData sheetId="30">
        <row r="47">
          <cell r="T47">
            <v>1102.2087615273888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40" zoomScaleNormal="60" zoomScaleSheetLayoutView="40" zoomScalePageLayoutView="0" workbookViewId="0" topLeftCell="A1">
      <selection activeCell="A3" sqref="A3:R3"/>
    </sheetView>
  </sheetViews>
  <sheetFormatPr defaultColWidth="9.140625" defaultRowHeight="12.75"/>
  <cols>
    <col min="1" max="1" width="9.140625" style="2" customWidth="1"/>
    <col min="2" max="2" width="94.7109375" style="4" customWidth="1"/>
    <col min="3" max="3" width="32.28125" style="2" customWidth="1"/>
    <col min="4" max="4" width="34.00390625" style="2" customWidth="1"/>
    <col min="5" max="5" width="22.421875" style="2" customWidth="1"/>
    <col min="6" max="6" width="35.57421875" style="2" customWidth="1"/>
    <col min="7" max="7" width="23.00390625" style="2" customWidth="1"/>
    <col min="8" max="8" width="35.28125" style="2" customWidth="1"/>
    <col min="9" max="9" width="21.7109375" style="2" customWidth="1"/>
    <col min="10" max="10" width="36.28125" style="2" customWidth="1"/>
    <col min="11" max="11" width="25.421875" style="2" customWidth="1"/>
    <col min="12" max="12" width="36.8515625" style="2" customWidth="1"/>
    <col min="13" max="13" width="25.421875" style="2" customWidth="1"/>
    <col min="14" max="14" width="36.28125" style="2" customWidth="1"/>
    <col min="15" max="15" width="36.57421875" style="2" customWidth="1"/>
    <col min="16" max="16" width="47.00390625" style="2" customWidth="1"/>
    <col min="17" max="17" width="38.00390625" style="2" customWidth="1"/>
    <col min="18" max="18" width="44.8515625" style="2" customWidth="1"/>
    <col min="19" max="16384" width="9.140625" style="2" customWidth="1"/>
  </cols>
  <sheetData>
    <row r="1" spans="1:18" ht="151.5" customHeight="1">
      <c r="A1" s="2" t="s">
        <v>0</v>
      </c>
      <c r="B1" s="10"/>
      <c r="D1" s="42"/>
      <c r="E1" s="42"/>
      <c r="F1" s="42"/>
      <c r="G1" s="13"/>
      <c r="H1" s="13"/>
      <c r="I1" s="15"/>
      <c r="J1" s="15"/>
      <c r="K1" s="15"/>
      <c r="L1" s="30" t="s">
        <v>45</v>
      </c>
      <c r="M1" s="30"/>
      <c r="N1" s="30"/>
      <c r="O1" s="30"/>
      <c r="P1" s="30"/>
      <c r="Q1" s="30"/>
      <c r="R1" s="30"/>
    </row>
    <row r="2" spans="2:8" ht="61.5" customHeight="1">
      <c r="B2" s="8"/>
      <c r="C2" s="3"/>
      <c r="D2" s="3"/>
      <c r="E2" s="3"/>
      <c r="F2" s="3"/>
      <c r="G2" s="3"/>
      <c r="H2" s="3"/>
    </row>
    <row r="3" spans="1:18" ht="78.75" customHeight="1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" ht="21.75" customHeight="1" hidden="1">
      <c r="A4" s="5"/>
      <c r="B4" s="6"/>
    </row>
    <row r="5" spans="1:2" ht="21.75" customHeight="1">
      <c r="A5" s="5"/>
      <c r="B5" s="6"/>
    </row>
    <row r="6" spans="1:2" ht="21.75" customHeight="1">
      <c r="A6" s="5"/>
      <c r="B6" s="6"/>
    </row>
    <row r="7" spans="1:18" ht="81" customHeight="1">
      <c r="A7" s="43" t="s">
        <v>1</v>
      </c>
      <c r="B7" s="44" t="s">
        <v>15</v>
      </c>
      <c r="C7" s="27" t="s">
        <v>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ht="102" customHeight="1">
      <c r="A8" s="43"/>
      <c r="B8" s="44"/>
      <c r="C8" s="41" t="s">
        <v>42</v>
      </c>
      <c r="D8" s="41"/>
      <c r="E8" s="38" t="s">
        <v>20</v>
      </c>
      <c r="F8" s="39"/>
      <c r="G8" s="38" t="s">
        <v>21</v>
      </c>
      <c r="H8" s="39"/>
      <c r="I8" s="41" t="s">
        <v>22</v>
      </c>
      <c r="J8" s="41"/>
      <c r="K8" s="38" t="s">
        <v>23</v>
      </c>
      <c r="L8" s="39"/>
      <c r="M8" s="38" t="s">
        <v>24</v>
      </c>
      <c r="N8" s="39"/>
      <c r="O8" s="31" t="s">
        <v>43</v>
      </c>
      <c r="P8" s="32"/>
      <c r="Q8" s="31" t="s">
        <v>25</v>
      </c>
      <c r="R8" s="32"/>
    </row>
    <row r="9" spans="1:18" ht="153" customHeight="1">
      <c r="A9" s="43"/>
      <c r="B9" s="44"/>
      <c r="C9" s="11" t="s">
        <v>8</v>
      </c>
      <c r="D9" s="11" t="s">
        <v>9</v>
      </c>
      <c r="E9" s="9" t="s">
        <v>10</v>
      </c>
      <c r="F9" s="7" t="s">
        <v>11</v>
      </c>
      <c r="G9" s="9" t="s">
        <v>10</v>
      </c>
      <c r="H9" s="7" t="s">
        <v>11</v>
      </c>
      <c r="I9" s="11" t="s">
        <v>8</v>
      </c>
      <c r="J9" s="11" t="s">
        <v>9</v>
      </c>
      <c r="K9" s="9" t="s">
        <v>10</v>
      </c>
      <c r="L9" s="7" t="s">
        <v>11</v>
      </c>
      <c r="M9" s="9" t="s">
        <v>10</v>
      </c>
      <c r="N9" s="7" t="s">
        <v>11</v>
      </c>
      <c r="O9" s="7" t="s">
        <v>40</v>
      </c>
      <c r="P9" s="11" t="s">
        <v>41</v>
      </c>
      <c r="Q9" s="11" t="s">
        <v>40</v>
      </c>
      <c r="R9" s="11" t="s">
        <v>41</v>
      </c>
    </row>
    <row r="10" spans="1:18" ht="33.75" customHeight="1">
      <c r="A10" s="11">
        <v>1</v>
      </c>
      <c r="B10" s="7" t="s">
        <v>2</v>
      </c>
      <c r="C10" s="7">
        <f>B10+1</f>
        <v>3</v>
      </c>
      <c r="D10" s="7">
        <f aca="true" t="shared" si="0" ref="D10:M10">C10+1</f>
        <v>4</v>
      </c>
      <c r="E10" s="7">
        <f t="shared" si="0"/>
        <v>5</v>
      </c>
      <c r="F10" s="7">
        <f t="shared" si="0"/>
        <v>6</v>
      </c>
      <c r="G10" s="7">
        <f t="shared" si="0"/>
        <v>7</v>
      </c>
      <c r="H10" s="7">
        <f t="shared" si="0"/>
        <v>8</v>
      </c>
      <c r="I10" s="7">
        <f t="shared" si="0"/>
        <v>9</v>
      </c>
      <c r="J10" s="7">
        <f t="shared" si="0"/>
        <v>10</v>
      </c>
      <c r="K10" s="7">
        <f t="shared" si="0"/>
        <v>11</v>
      </c>
      <c r="L10" s="7">
        <f t="shared" si="0"/>
        <v>12</v>
      </c>
      <c r="M10" s="7">
        <f t="shared" si="0"/>
        <v>13</v>
      </c>
      <c r="N10" s="7">
        <f>M10+1</f>
        <v>14</v>
      </c>
      <c r="O10" s="7"/>
      <c r="P10" s="11">
        <v>15</v>
      </c>
      <c r="Q10" s="11"/>
      <c r="R10" s="11">
        <v>16</v>
      </c>
    </row>
    <row r="11" spans="1:18" ht="49.5" customHeight="1">
      <c r="A11" s="34">
        <v>1</v>
      </c>
      <c r="B11" s="19" t="s">
        <v>16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9"/>
      <c r="P11" s="21"/>
      <c r="Q11" s="21"/>
      <c r="R11" s="21"/>
    </row>
    <row r="12" spans="1:18" ht="52.5" customHeight="1">
      <c r="A12" s="35"/>
      <c r="B12" s="20" t="s">
        <v>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"/>
      <c r="P12" s="21"/>
      <c r="Q12" s="21"/>
      <c r="R12" s="21"/>
    </row>
    <row r="13" spans="1:18" s="18" customFormat="1" ht="47.25" customHeight="1">
      <c r="A13" s="35"/>
      <c r="B13" s="20" t="s">
        <v>29</v>
      </c>
      <c r="C13" s="21">
        <v>35.67</v>
      </c>
      <c r="D13" s="21">
        <f>C13*1.2</f>
        <v>42.8</v>
      </c>
      <c r="E13" s="21">
        <v>35.8</v>
      </c>
      <c r="F13" s="21">
        <f>E13*1.2</f>
        <v>42.96</v>
      </c>
      <c r="G13" s="21">
        <f>E13</f>
        <v>35.8</v>
      </c>
      <c r="H13" s="21">
        <f>G13*1.2</f>
        <v>42.96</v>
      </c>
      <c r="I13" s="21">
        <f>G13*1.04</f>
        <v>37.23</v>
      </c>
      <c r="J13" s="21">
        <f>I13*1.2</f>
        <v>44.68</v>
      </c>
      <c r="K13" s="21">
        <f>I13</f>
        <v>37.23</v>
      </c>
      <c r="L13" s="21">
        <f>K13*1.2</f>
        <v>44.68</v>
      </c>
      <c r="M13" s="21">
        <v>37.94</v>
      </c>
      <c r="N13" s="21">
        <f>M13*1.2</f>
        <v>45.53</v>
      </c>
      <c r="O13" s="21">
        <f>M13</f>
        <v>37.94</v>
      </c>
      <c r="P13" s="21">
        <f>O13*1.2</f>
        <v>45.53</v>
      </c>
      <c r="Q13" s="21">
        <f>O13*104/100</f>
        <v>39.46</v>
      </c>
      <c r="R13" s="21">
        <f>Q13*1.2</f>
        <v>47.35</v>
      </c>
    </row>
    <row r="14" spans="1:18" s="14" customFormat="1" ht="78" customHeight="1">
      <c r="A14" s="35"/>
      <c r="B14" s="20" t="s">
        <v>30</v>
      </c>
      <c r="C14" s="11"/>
      <c r="D14" s="11"/>
      <c r="E14" s="9"/>
      <c r="F14" s="11"/>
      <c r="G14" s="9"/>
      <c r="H14" s="11"/>
      <c r="I14" s="9"/>
      <c r="J14" s="11"/>
      <c r="K14" s="9"/>
      <c r="L14" s="11"/>
      <c r="M14" s="9"/>
      <c r="N14" s="11"/>
      <c r="O14" s="9"/>
      <c r="P14" s="21"/>
      <c r="Q14" s="21"/>
      <c r="R14" s="21"/>
    </row>
    <row r="15" spans="1:18" s="14" customFormat="1" ht="77.25" customHeight="1">
      <c r="A15" s="35"/>
      <c r="B15" s="20" t="s">
        <v>14</v>
      </c>
      <c r="C15" s="9">
        <v>75.78</v>
      </c>
      <c r="D15" s="9">
        <f>C15*1.2</f>
        <v>90.94</v>
      </c>
      <c r="E15" s="9">
        <v>76.3</v>
      </c>
      <c r="F15" s="9">
        <f>E15*1.2</f>
        <v>91.56</v>
      </c>
      <c r="G15" s="9">
        <f aca="true" t="shared" si="1" ref="G15:G35">E15</f>
        <v>76.3</v>
      </c>
      <c r="H15" s="9">
        <f>G15*1.2</f>
        <v>91.56</v>
      </c>
      <c r="I15" s="9">
        <v>79.33</v>
      </c>
      <c r="J15" s="9">
        <f>I15*1.2</f>
        <v>95.2</v>
      </c>
      <c r="K15" s="9">
        <f aca="true" t="shared" si="2" ref="K15:K35">I15</f>
        <v>79.33</v>
      </c>
      <c r="L15" s="9">
        <f>K15*1.2</f>
        <v>95.2</v>
      </c>
      <c r="M15" s="9">
        <v>81.47</v>
      </c>
      <c r="N15" s="9">
        <f>M15*1.2</f>
        <v>97.76</v>
      </c>
      <c r="O15" s="9">
        <f>M15</f>
        <v>81.47</v>
      </c>
      <c r="P15" s="21">
        <f>O15*1.2</f>
        <v>97.76</v>
      </c>
      <c r="Q15" s="21">
        <v>83.95</v>
      </c>
      <c r="R15" s="21">
        <f>Q15*1.2</f>
        <v>100.74</v>
      </c>
    </row>
    <row r="16" spans="1:18" s="14" customFormat="1" ht="95.25" customHeight="1">
      <c r="A16" s="35"/>
      <c r="B16" s="20" t="s">
        <v>38</v>
      </c>
      <c r="C16" s="9">
        <v>22.92</v>
      </c>
      <c r="D16" s="9" t="s">
        <v>3</v>
      </c>
      <c r="E16" s="9">
        <v>22.95</v>
      </c>
      <c r="F16" s="9" t="s">
        <v>3</v>
      </c>
      <c r="G16" s="9">
        <f t="shared" si="1"/>
        <v>22.95</v>
      </c>
      <c r="H16" s="9" t="s">
        <v>3</v>
      </c>
      <c r="I16" s="9">
        <f>G16*1.04</f>
        <v>23.87</v>
      </c>
      <c r="J16" s="9" t="s">
        <v>3</v>
      </c>
      <c r="K16" s="9">
        <f t="shared" si="2"/>
        <v>23.87</v>
      </c>
      <c r="L16" s="9" t="s">
        <v>3</v>
      </c>
      <c r="M16" s="9">
        <v>24.47</v>
      </c>
      <c r="N16" s="9" t="s">
        <v>3</v>
      </c>
      <c r="O16" s="9">
        <f>M16</f>
        <v>24.47</v>
      </c>
      <c r="P16" s="21" t="s">
        <v>3</v>
      </c>
      <c r="Q16" s="21">
        <v>25.07</v>
      </c>
      <c r="R16" s="21" t="s">
        <v>3</v>
      </c>
    </row>
    <row r="17" spans="1:18" s="14" customFormat="1" ht="49.5" customHeight="1">
      <c r="A17" s="35"/>
      <c r="B17" s="20" t="s">
        <v>31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1"/>
      <c r="Q17" s="21"/>
      <c r="R17" s="21"/>
    </row>
    <row r="18" spans="1:18" s="14" customFormat="1" ht="66.75" customHeight="1">
      <c r="A18" s="35"/>
      <c r="B18" s="20" t="s">
        <v>7</v>
      </c>
      <c r="C18" s="11">
        <v>38.43</v>
      </c>
      <c r="D18" s="9">
        <f>C18*1.2</f>
        <v>46.12</v>
      </c>
      <c r="E18" s="9">
        <v>38.43</v>
      </c>
      <c r="F18" s="9">
        <f>E18*1.2</f>
        <v>46.12</v>
      </c>
      <c r="G18" s="9">
        <f t="shared" si="1"/>
        <v>38.43</v>
      </c>
      <c r="H18" s="9">
        <f>G18*1.2</f>
        <v>46.12</v>
      </c>
      <c r="I18" s="9">
        <v>39.96</v>
      </c>
      <c r="J18" s="9">
        <f>I18*1.2</f>
        <v>47.95</v>
      </c>
      <c r="K18" s="9">
        <f t="shared" si="2"/>
        <v>39.96</v>
      </c>
      <c r="L18" s="9">
        <f>K18*1.2</f>
        <v>47.95</v>
      </c>
      <c r="M18" s="9">
        <v>41.41</v>
      </c>
      <c r="N18" s="9">
        <f>M18*1.2</f>
        <v>49.69</v>
      </c>
      <c r="O18" s="9">
        <v>41.41</v>
      </c>
      <c r="P18" s="21">
        <f>O18*1.2</f>
        <v>49.69</v>
      </c>
      <c r="Q18" s="21">
        <v>42.38</v>
      </c>
      <c r="R18" s="21">
        <f>Q18*1.2</f>
        <v>50.86</v>
      </c>
    </row>
    <row r="19" spans="1:18" s="14" customFormat="1" ht="117" customHeight="1">
      <c r="A19" s="35"/>
      <c r="B19" s="23" t="s">
        <v>37</v>
      </c>
      <c r="C19" s="11">
        <v>35.76</v>
      </c>
      <c r="D19" s="9">
        <f>C19*1.2</f>
        <v>42.91</v>
      </c>
      <c r="E19" s="9">
        <v>35.89</v>
      </c>
      <c r="F19" s="9">
        <f>E19*1.2</f>
        <v>43.07</v>
      </c>
      <c r="G19" s="9">
        <v>35.89</v>
      </c>
      <c r="H19" s="9">
        <f>G19*1.2</f>
        <v>43.07</v>
      </c>
      <c r="I19" s="9">
        <v>37.32</v>
      </c>
      <c r="J19" s="9">
        <f>I19*1.2</f>
        <v>44.78</v>
      </c>
      <c r="K19" s="9">
        <v>37.32</v>
      </c>
      <c r="L19" s="9">
        <f>K19*1.2</f>
        <v>44.78</v>
      </c>
      <c r="M19" s="9">
        <v>38.4</v>
      </c>
      <c r="N19" s="9">
        <f>M19*1.2</f>
        <v>46.08</v>
      </c>
      <c r="O19" s="9">
        <v>38.4</v>
      </c>
      <c r="P19" s="21">
        <f>O19*1.2</f>
        <v>46.08</v>
      </c>
      <c r="Q19" s="21">
        <v>39.57</v>
      </c>
      <c r="R19" s="21">
        <f>Q19*1.2</f>
        <v>47.48</v>
      </c>
    </row>
    <row r="20" spans="1:18" s="14" customFormat="1" ht="54" customHeight="1">
      <c r="A20" s="35"/>
      <c r="B20" s="20" t="s">
        <v>13</v>
      </c>
      <c r="C20" s="11">
        <v>21.32</v>
      </c>
      <c r="D20" s="9" t="s">
        <v>3</v>
      </c>
      <c r="E20" s="9">
        <v>21.32</v>
      </c>
      <c r="F20" s="9" t="s">
        <v>3</v>
      </c>
      <c r="G20" s="9">
        <f t="shared" si="1"/>
        <v>21.32</v>
      </c>
      <c r="H20" s="9" t="s">
        <v>3</v>
      </c>
      <c r="I20" s="9">
        <v>21.32</v>
      </c>
      <c r="J20" s="9" t="s">
        <v>3</v>
      </c>
      <c r="K20" s="9">
        <f t="shared" si="2"/>
        <v>21.32</v>
      </c>
      <c r="L20" s="9" t="s">
        <v>3</v>
      </c>
      <c r="M20" s="9">
        <v>21.32</v>
      </c>
      <c r="N20" s="9" t="s">
        <v>3</v>
      </c>
      <c r="O20" s="9">
        <v>21.32</v>
      </c>
      <c r="P20" s="21" t="s">
        <v>3</v>
      </c>
      <c r="Q20" s="21">
        <v>21.32</v>
      </c>
      <c r="R20" s="21" t="s">
        <v>3</v>
      </c>
    </row>
    <row r="21" spans="1:18" s="17" customFormat="1" ht="42.75" customHeight="1">
      <c r="A21" s="35"/>
      <c r="B21" s="20" t="s">
        <v>32</v>
      </c>
      <c r="C21" s="2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1"/>
      <c r="Q21" s="21"/>
      <c r="R21" s="21"/>
    </row>
    <row r="22" spans="1:18" s="17" customFormat="1" ht="141.75" customHeight="1">
      <c r="A22" s="35"/>
      <c r="B22" s="20" t="s">
        <v>47</v>
      </c>
      <c r="C22" s="24">
        <v>61.59</v>
      </c>
      <c r="D22" s="21">
        <f>C22*1.2</f>
        <v>73.91</v>
      </c>
      <c r="E22" s="21">
        <v>61.59</v>
      </c>
      <c r="F22" s="21">
        <f>E22*1.2</f>
        <v>73.91</v>
      </c>
      <c r="G22" s="21">
        <f t="shared" si="1"/>
        <v>61.59</v>
      </c>
      <c r="H22" s="21">
        <f>G22*1.2</f>
        <v>73.91</v>
      </c>
      <c r="I22" s="21">
        <v>61.59</v>
      </c>
      <c r="J22" s="21">
        <f>I22*1.2</f>
        <v>73.91</v>
      </c>
      <c r="K22" s="21">
        <f t="shared" si="2"/>
        <v>61.59</v>
      </c>
      <c r="L22" s="21">
        <f>K22*1.2</f>
        <v>73.91</v>
      </c>
      <c r="M22" s="21">
        <v>61.59</v>
      </c>
      <c r="N22" s="21">
        <f>M22*1.2</f>
        <v>73.91</v>
      </c>
      <c r="O22" s="21">
        <v>61.59</v>
      </c>
      <c r="P22" s="21">
        <f>O22*1.2</f>
        <v>73.91</v>
      </c>
      <c r="Q22" s="21">
        <v>61.59</v>
      </c>
      <c r="R22" s="21">
        <f>Q22*1.2</f>
        <v>73.91</v>
      </c>
    </row>
    <row r="23" spans="1:18" s="14" customFormat="1" ht="50.25" customHeight="1">
      <c r="A23" s="35"/>
      <c r="B23" s="20" t="s">
        <v>33</v>
      </c>
      <c r="C23" s="2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1"/>
      <c r="Q23" s="21"/>
      <c r="R23" s="21"/>
    </row>
    <row r="24" spans="1:18" s="14" customFormat="1" ht="49.5" customHeight="1">
      <c r="A24" s="35"/>
      <c r="B24" s="20" t="s">
        <v>6</v>
      </c>
      <c r="C24" s="9">
        <v>67.39</v>
      </c>
      <c r="D24" s="9">
        <f>C24*1.2</f>
        <v>80.87</v>
      </c>
      <c r="E24" s="9">
        <v>67.57</v>
      </c>
      <c r="F24" s="9">
        <f>E24*1.2</f>
        <v>81.08</v>
      </c>
      <c r="G24" s="9">
        <f t="shared" si="1"/>
        <v>67.57</v>
      </c>
      <c r="H24" s="9">
        <f>G24*1.2</f>
        <v>81.08</v>
      </c>
      <c r="I24" s="9">
        <v>70.27</v>
      </c>
      <c r="J24" s="9">
        <f>I24*1.2</f>
        <v>84.32</v>
      </c>
      <c r="K24" s="9">
        <f t="shared" si="2"/>
        <v>70.27</v>
      </c>
      <c r="L24" s="9">
        <f>K24*1.2</f>
        <v>84.32</v>
      </c>
      <c r="M24" s="9">
        <v>72.86</v>
      </c>
      <c r="N24" s="9">
        <f>M24*1.2</f>
        <v>87.43</v>
      </c>
      <c r="O24" s="9">
        <f>M24</f>
        <v>72.86</v>
      </c>
      <c r="P24" s="21">
        <f>O24*1.2</f>
        <v>87.43</v>
      </c>
      <c r="Q24" s="21">
        <v>74.98</v>
      </c>
      <c r="R24" s="21">
        <f>Q24*1.2</f>
        <v>89.98</v>
      </c>
    </row>
    <row r="25" spans="1:18" s="14" customFormat="1" ht="116.25" customHeight="1">
      <c r="A25" s="36"/>
      <c r="B25" s="20" t="s">
        <v>39</v>
      </c>
      <c r="C25" s="25">
        <v>9.35</v>
      </c>
      <c r="D25" s="9" t="s">
        <v>3</v>
      </c>
      <c r="E25" s="9">
        <v>9.49</v>
      </c>
      <c r="F25" s="9" t="s">
        <v>3</v>
      </c>
      <c r="G25" s="9">
        <f t="shared" si="1"/>
        <v>9.49</v>
      </c>
      <c r="H25" s="9" t="s">
        <v>3</v>
      </c>
      <c r="I25" s="9">
        <f>G25*1.04</f>
        <v>9.87</v>
      </c>
      <c r="J25" s="9" t="s">
        <v>3</v>
      </c>
      <c r="K25" s="9">
        <f t="shared" si="2"/>
        <v>9.87</v>
      </c>
      <c r="L25" s="9" t="s">
        <v>3</v>
      </c>
      <c r="M25" s="9">
        <f aca="true" t="shared" si="3" ref="M25:M31">K25*1.04</f>
        <v>10.26</v>
      </c>
      <c r="N25" s="9" t="s">
        <v>3</v>
      </c>
      <c r="O25" s="9">
        <v>10.26</v>
      </c>
      <c r="P25" s="21" t="s">
        <v>3</v>
      </c>
      <c r="Q25" s="21">
        <v>10.68</v>
      </c>
      <c r="R25" s="21" t="s">
        <v>3</v>
      </c>
    </row>
    <row r="26" spans="1:18" s="14" customFormat="1" ht="42" customHeight="1">
      <c r="A26" s="34">
        <v>2</v>
      </c>
      <c r="B26" s="20" t="s">
        <v>17</v>
      </c>
      <c r="C26" s="25"/>
      <c r="D26" s="25"/>
      <c r="E26" s="9"/>
      <c r="F26" s="25"/>
      <c r="G26" s="9"/>
      <c r="H26" s="25"/>
      <c r="I26" s="9"/>
      <c r="J26" s="25"/>
      <c r="K26" s="9"/>
      <c r="L26" s="25"/>
      <c r="M26" s="9"/>
      <c r="N26" s="25"/>
      <c r="O26" s="9"/>
      <c r="P26" s="21"/>
      <c r="Q26" s="21"/>
      <c r="R26" s="21"/>
    </row>
    <row r="27" spans="1:18" s="14" customFormat="1" ht="37.5" customHeight="1">
      <c r="A27" s="35"/>
      <c r="B27" s="20" t="s">
        <v>31</v>
      </c>
      <c r="C27" s="11"/>
      <c r="D27" s="11"/>
      <c r="E27" s="9"/>
      <c r="F27" s="11"/>
      <c r="G27" s="9"/>
      <c r="H27" s="11"/>
      <c r="I27" s="9"/>
      <c r="J27" s="11"/>
      <c r="K27" s="9"/>
      <c r="L27" s="11"/>
      <c r="M27" s="9"/>
      <c r="N27" s="11"/>
      <c r="O27" s="9"/>
      <c r="P27" s="21"/>
      <c r="Q27" s="21"/>
      <c r="R27" s="21"/>
    </row>
    <row r="28" spans="1:18" s="14" customFormat="1" ht="37.5" customHeight="1">
      <c r="A28" s="35"/>
      <c r="B28" s="20" t="s">
        <v>12</v>
      </c>
      <c r="C28" s="11">
        <v>2.65</v>
      </c>
      <c r="D28" s="11" t="s">
        <v>3</v>
      </c>
      <c r="E28" s="9">
        <v>2.65</v>
      </c>
      <c r="F28" s="11" t="s">
        <v>3</v>
      </c>
      <c r="G28" s="9">
        <f t="shared" si="1"/>
        <v>2.65</v>
      </c>
      <c r="H28" s="11" t="s">
        <v>3</v>
      </c>
      <c r="I28" s="9">
        <v>2.75</v>
      </c>
      <c r="J28" s="11" t="s">
        <v>3</v>
      </c>
      <c r="K28" s="9">
        <f t="shared" si="2"/>
        <v>2.75</v>
      </c>
      <c r="L28" s="11" t="s">
        <v>3</v>
      </c>
      <c r="M28" s="9">
        <v>2.86</v>
      </c>
      <c r="N28" s="11" t="s">
        <v>3</v>
      </c>
      <c r="O28" s="9">
        <v>2.86</v>
      </c>
      <c r="P28" s="21" t="s">
        <v>3</v>
      </c>
      <c r="Q28" s="21">
        <v>2.94</v>
      </c>
      <c r="R28" s="21" t="s">
        <v>3</v>
      </c>
    </row>
    <row r="29" spans="1:18" s="14" customFormat="1" ht="44.25" customHeight="1">
      <c r="A29" s="34">
        <v>3</v>
      </c>
      <c r="B29" s="20" t="s">
        <v>18</v>
      </c>
      <c r="C29" s="11"/>
      <c r="D29" s="11"/>
      <c r="E29" s="9"/>
      <c r="F29" s="11"/>
      <c r="G29" s="9"/>
      <c r="H29" s="11"/>
      <c r="I29" s="9"/>
      <c r="J29" s="11"/>
      <c r="K29" s="9"/>
      <c r="L29" s="11"/>
      <c r="M29" s="9"/>
      <c r="N29" s="11"/>
      <c r="O29" s="9"/>
      <c r="P29" s="21"/>
      <c r="Q29" s="21"/>
      <c r="R29" s="21"/>
    </row>
    <row r="30" spans="1:18" s="14" customFormat="1" ht="55.5" customHeight="1">
      <c r="A30" s="35"/>
      <c r="B30" s="20" t="s">
        <v>34</v>
      </c>
      <c r="C30" s="9">
        <v>34.9</v>
      </c>
      <c r="D30" s="9">
        <f>C30*1.2</f>
        <v>41.88</v>
      </c>
      <c r="E30" s="9">
        <v>35.42</v>
      </c>
      <c r="F30" s="9">
        <f>E30*1.2</f>
        <v>42.5</v>
      </c>
      <c r="G30" s="9">
        <f t="shared" si="1"/>
        <v>35.42</v>
      </c>
      <c r="H30" s="9">
        <f>G30*1.2</f>
        <v>42.5</v>
      </c>
      <c r="I30" s="9">
        <f>G30*1.04</f>
        <v>36.84</v>
      </c>
      <c r="J30" s="9">
        <f>I30*1.2</f>
        <v>44.21</v>
      </c>
      <c r="K30" s="9">
        <f t="shared" si="2"/>
        <v>36.84</v>
      </c>
      <c r="L30" s="9">
        <f>K30*1.2</f>
        <v>44.21</v>
      </c>
      <c r="M30" s="9">
        <f t="shared" si="3"/>
        <v>38.31</v>
      </c>
      <c r="N30" s="9">
        <f>M30*1.2</f>
        <v>45.97</v>
      </c>
      <c r="O30" s="9">
        <f>M30</f>
        <v>38.31</v>
      </c>
      <c r="P30" s="21">
        <f>O30*1.2</f>
        <v>45.97</v>
      </c>
      <c r="Q30" s="21">
        <f>O30*104/100</f>
        <v>39.84</v>
      </c>
      <c r="R30" s="21">
        <f>Q30*1.2</f>
        <v>47.81</v>
      </c>
    </row>
    <row r="31" spans="1:18" s="14" customFormat="1" ht="61.5" customHeight="1">
      <c r="A31" s="35"/>
      <c r="B31" s="20" t="s">
        <v>35</v>
      </c>
      <c r="C31" s="11">
        <v>28.28</v>
      </c>
      <c r="D31" s="9">
        <f>C31*1.2</f>
        <v>33.94</v>
      </c>
      <c r="E31" s="9">
        <v>28.7</v>
      </c>
      <c r="F31" s="9">
        <f>E31*1.2</f>
        <v>34.44</v>
      </c>
      <c r="G31" s="9">
        <f t="shared" si="1"/>
        <v>28.7</v>
      </c>
      <c r="H31" s="9">
        <f>G31*1.2</f>
        <v>34.44</v>
      </c>
      <c r="I31" s="9">
        <v>29.84</v>
      </c>
      <c r="J31" s="9">
        <f>I31*1.2</f>
        <v>35.81</v>
      </c>
      <c r="K31" s="9">
        <f t="shared" si="2"/>
        <v>29.84</v>
      </c>
      <c r="L31" s="9">
        <f>K31*1.2</f>
        <v>35.81</v>
      </c>
      <c r="M31" s="9">
        <f t="shared" si="3"/>
        <v>31.03</v>
      </c>
      <c r="N31" s="9">
        <f>M31*1.2</f>
        <v>37.24</v>
      </c>
      <c r="O31" s="9">
        <f>M31</f>
        <v>31.03</v>
      </c>
      <c r="P31" s="21">
        <f>O31*1.2</f>
        <v>37.24</v>
      </c>
      <c r="Q31" s="21">
        <f>O31*104/100</f>
        <v>32.27</v>
      </c>
      <c r="R31" s="21">
        <f>Q31*1.2</f>
        <v>38.72</v>
      </c>
    </row>
    <row r="32" spans="1:18" s="14" customFormat="1" ht="51" customHeight="1">
      <c r="A32" s="35"/>
      <c r="B32" s="20" t="s">
        <v>36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1"/>
      <c r="Q32" s="21"/>
      <c r="R32" s="21"/>
    </row>
    <row r="33" spans="1:18" s="14" customFormat="1" ht="69.75" customHeight="1">
      <c r="A33" s="35"/>
      <c r="B33" s="20" t="s">
        <v>7</v>
      </c>
      <c r="C33" s="9">
        <v>26.3</v>
      </c>
      <c r="D33" s="9">
        <v>31.56</v>
      </c>
      <c r="E33" s="9">
        <v>26.46</v>
      </c>
      <c r="F33" s="9">
        <v>31.75</v>
      </c>
      <c r="G33" s="9">
        <v>26.46</v>
      </c>
      <c r="H33" s="9">
        <v>31.75</v>
      </c>
      <c r="I33" s="9">
        <v>27.44</v>
      </c>
      <c r="J33" s="9">
        <v>32.93</v>
      </c>
      <c r="K33" s="9">
        <v>27.44</v>
      </c>
      <c r="L33" s="9">
        <v>32.93</v>
      </c>
      <c r="M33" s="9">
        <v>28.39</v>
      </c>
      <c r="N33" s="9">
        <v>34.07</v>
      </c>
      <c r="O33" s="9">
        <v>28.39</v>
      </c>
      <c r="P33" s="21">
        <v>34.07</v>
      </c>
      <c r="Q33" s="21">
        <v>29.43</v>
      </c>
      <c r="R33" s="21">
        <v>35.32</v>
      </c>
    </row>
    <row r="34" spans="1:18" s="17" customFormat="1" ht="43.5" customHeight="1">
      <c r="A34" s="35"/>
      <c r="B34" s="20" t="s">
        <v>32</v>
      </c>
      <c r="C34" s="22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1"/>
      <c r="Q34" s="21"/>
      <c r="R34" s="21"/>
    </row>
    <row r="35" spans="1:18" s="17" customFormat="1" ht="69" customHeight="1">
      <c r="A35" s="35"/>
      <c r="B35" s="20" t="s">
        <v>48</v>
      </c>
      <c r="C35" s="21">
        <v>52.1</v>
      </c>
      <c r="D35" s="21">
        <f>C35*1.2</f>
        <v>62.52</v>
      </c>
      <c r="E35" s="21">
        <v>52.66</v>
      </c>
      <c r="F35" s="21">
        <f>E35*1.2</f>
        <v>63.19</v>
      </c>
      <c r="G35" s="21">
        <f t="shared" si="1"/>
        <v>52.66</v>
      </c>
      <c r="H35" s="21">
        <f>G35*1.2</f>
        <v>63.19</v>
      </c>
      <c r="I35" s="21">
        <v>54.66</v>
      </c>
      <c r="J35" s="21">
        <f>I35*1.2</f>
        <v>65.59</v>
      </c>
      <c r="K35" s="21">
        <f t="shared" si="2"/>
        <v>54.66</v>
      </c>
      <c r="L35" s="21">
        <f>K35*1.2</f>
        <v>65.59</v>
      </c>
      <c r="M35" s="21">
        <v>55.84</v>
      </c>
      <c r="N35" s="21">
        <f>M35*1.2</f>
        <v>67.01</v>
      </c>
      <c r="O35" s="21">
        <v>55.84</v>
      </c>
      <c r="P35" s="21">
        <f>O35*1.2</f>
        <v>67.01</v>
      </c>
      <c r="Q35" s="21">
        <v>57.94</v>
      </c>
      <c r="R35" s="21">
        <f>Q35*1.2</f>
        <v>69.53</v>
      </c>
    </row>
    <row r="36" spans="1:18" s="14" customFormat="1" ht="49.5" customHeight="1">
      <c r="A36" s="34">
        <v>4</v>
      </c>
      <c r="B36" s="20" t="s">
        <v>19</v>
      </c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1"/>
      <c r="Q36" s="21"/>
      <c r="R36" s="21"/>
    </row>
    <row r="37" spans="1:18" s="14" customFormat="1" ht="37.5" customHeight="1">
      <c r="A37" s="35"/>
      <c r="B37" s="20" t="s">
        <v>31</v>
      </c>
      <c r="C37" s="11"/>
      <c r="D37" s="11"/>
      <c r="E37" s="9"/>
      <c r="F37" s="11"/>
      <c r="G37" s="9"/>
      <c r="H37" s="11"/>
      <c r="I37" s="9"/>
      <c r="J37" s="11"/>
      <c r="K37" s="9"/>
      <c r="L37" s="11"/>
      <c r="M37" s="9"/>
      <c r="N37" s="11"/>
      <c r="O37" s="9"/>
      <c r="P37" s="21"/>
      <c r="Q37" s="21"/>
      <c r="R37" s="21"/>
    </row>
    <row r="38" spans="1:18" s="14" customFormat="1" ht="66" customHeight="1">
      <c r="A38" s="36"/>
      <c r="B38" s="20" t="s">
        <v>46</v>
      </c>
      <c r="C38" s="11">
        <v>15.95</v>
      </c>
      <c r="D38" s="11" t="s">
        <v>3</v>
      </c>
      <c r="E38" s="9">
        <v>15.95</v>
      </c>
      <c r="F38" s="11" t="s">
        <v>3</v>
      </c>
      <c r="G38" s="9">
        <v>15.95</v>
      </c>
      <c r="H38" s="11" t="s">
        <v>3</v>
      </c>
      <c r="I38" s="9">
        <v>16.59</v>
      </c>
      <c r="J38" s="11" t="s">
        <v>3</v>
      </c>
      <c r="K38" s="9">
        <v>16.59</v>
      </c>
      <c r="L38" s="11" t="s">
        <v>3</v>
      </c>
      <c r="M38" s="9">
        <v>17.25</v>
      </c>
      <c r="N38" s="11" t="s">
        <v>3</v>
      </c>
      <c r="O38" s="9">
        <v>17.25</v>
      </c>
      <c r="P38" s="21" t="s">
        <v>3</v>
      </c>
      <c r="Q38" s="21">
        <v>17.94</v>
      </c>
      <c r="R38" s="21" t="s">
        <v>3</v>
      </c>
    </row>
    <row r="39" spans="1:8" ht="47.25" customHeight="1">
      <c r="A39" s="1"/>
      <c r="B39" s="12"/>
      <c r="C39" s="1"/>
      <c r="D39" s="1"/>
      <c r="E39" s="1"/>
      <c r="F39" s="1"/>
      <c r="G39" s="1"/>
      <c r="H39" s="1"/>
    </row>
    <row r="40" spans="2:8" ht="27.75" customHeight="1">
      <c r="B40" s="26" t="s">
        <v>5</v>
      </c>
      <c r="C40" s="26"/>
      <c r="D40" s="26"/>
      <c r="E40" s="26"/>
      <c r="F40" s="26"/>
      <c r="G40" s="26"/>
      <c r="H40" s="26"/>
    </row>
    <row r="41" ht="27.75">
      <c r="B41" s="10"/>
    </row>
    <row r="42" ht="27.75">
      <c r="B42" s="10"/>
    </row>
    <row r="43" spans="2:18" ht="160.5" customHeight="1">
      <c r="B43" s="37" t="s">
        <v>27</v>
      </c>
      <c r="C43" s="37"/>
      <c r="D43" s="37"/>
      <c r="E43" s="37"/>
      <c r="F43" s="37"/>
      <c r="G43" s="37"/>
      <c r="H43" s="37"/>
      <c r="I43" s="37"/>
      <c r="Q43" s="40" t="s">
        <v>26</v>
      </c>
      <c r="R43" s="40"/>
    </row>
    <row r="44" ht="27.75">
      <c r="B44" s="10"/>
    </row>
    <row r="45" ht="27.75">
      <c r="B45" s="10"/>
    </row>
    <row r="46" ht="27.75">
      <c r="B46" s="10"/>
    </row>
    <row r="47" ht="27.75">
      <c r="B47" s="10"/>
    </row>
    <row r="48" ht="27.75">
      <c r="B48" s="10"/>
    </row>
  </sheetData>
  <sheetProtection/>
  <mergeCells count="21">
    <mergeCell ref="A7:A9"/>
    <mergeCell ref="B7:B9"/>
    <mergeCell ref="B43:I43"/>
    <mergeCell ref="M8:N8"/>
    <mergeCell ref="Q43:R43"/>
    <mergeCell ref="C8:D8"/>
    <mergeCell ref="E8:F8"/>
    <mergeCell ref="D1:F1"/>
    <mergeCell ref="G8:H8"/>
    <mergeCell ref="I8:J8"/>
    <mergeCell ref="K8:L8"/>
    <mergeCell ref="B40:H40"/>
    <mergeCell ref="C7:R7"/>
    <mergeCell ref="L1:R1"/>
    <mergeCell ref="O8:P8"/>
    <mergeCell ref="Q8:R8"/>
    <mergeCell ref="A3:R3"/>
    <mergeCell ref="A36:A38"/>
    <mergeCell ref="A11:A25"/>
    <mergeCell ref="A26:A28"/>
    <mergeCell ref="A29:A35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60" zoomScalePageLayoutView="0" workbookViewId="0" topLeftCell="A1">
      <selection activeCell="V9" sqref="V9"/>
    </sheetView>
  </sheetViews>
  <sheetFormatPr defaultColWidth="9.140625" defaultRowHeight="12.75"/>
  <cols>
    <col min="1" max="1" width="6.140625" style="50" customWidth="1"/>
    <col min="2" max="2" width="86.00390625" style="50" customWidth="1"/>
    <col min="3" max="3" width="34.7109375" style="50" customWidth="1"/>
    <col min="4" max="4" width="19.57421875" style="50" customWidth="1"/>
    <col min="5" max="5" width="20.57421875" style="50" customWidth="1"/>
    <col min="6" max="6" width="12.57421875" style="50" customWidth="1"/>
    <col min="7" max="7" width="11.7109375" style="50" customWidth="1"/>
    <col min="8" max="8" width="12.8515625" style="50" customWidth="1"/>
    <col min="9" max="9" width="21.00390625" style="50" customWidth="1"/>
    <col min="10" max="10" width="11.28125" style="50" customWidth="1"/>
    <col min="11" max="11" width="12.421875" style="50" customWidth="1"/>
    <col min="12" max="12" width="13.57421875" style="50" customWidth="1"/>
    <col min="13" max="13" width="22.421875" style="50" customWidth="1"/>
    <col min="14" max="14" width="12.57421875" style="50" customWidth="1"/>
    <col min="15" max="15" width="13.421875" style="50" customWidth="1"/>
    <col min="16" max="16" width="14.8515625" style="0" customWidth="1"/>
    <col min="17" max="16384" width="9.140625" style="50" customWidth="1"/>
  </cols>
  <sheetData>
    <row r="1" spans="1:16" ht="86.25" customHeight="1">
      <c r="A1" s="45" t="s">
        <v>0</v>
      </c>
      <c r="B1" s="46"/>
      <c r="C1" s="46"/>
      <c r="D1" s="47"/>
      <c r="E1" s="48"/>
      <c r="F1" s="48"/>
      <c r="G1" s="48"/>
      <c r="H1" s="48"/>
      <c r="I1" s="49"/>
      <c r="J1" s="49"/>
      <c r="K1" s="49" t="s">
        <v>49</v>
      </c>
      <c r="L1" s="49"/>
      <c r="M1" s="49"/>
      <c r="N1" s="49"/>
      <c r="O1" s="49"/>
      <c r="P1" s="49"/>
    </row>
    <row r="2" spans="1:16" ht="42" customHeight="1">
      <c r="A2" s="45"/>
      <c r="B2" s="51"/>
      <c r="C2" s="5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2"/>
    </row>
    <row r="3" spans="1:16" ht="49.5" customHeight="1">
      <c r="A3" s="53" t="s">
        <v>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75">
      <c r="A4" s="54"/>
      <c r="B4" s="55"/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2"/>
    </row>
    <row r="5" spans="1:16" ht="43.5" customHeight="1">
      <c r="A5" s="56" t="s">
        <v>1</v>
      </c>
      <c r="B5" s="57" t="s">
        <v>15</v>
      </c>
      <c r="C5" s="58"/>
      <c r="D5" s="59" t="s">
        <v>51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4.75" customHeight="1">
      <c r="A6" s="60"/>
      <c r="B6" s="61"/>
      <c r="C6" s="62"/>
      <c r="D6" s="63" t="s">
        <v>52</v>
      </c>
      <c r="E6" s="63" t="s">
        <v>53</v>
      </c>
      <c r="F6" s="63"/>
      <c r="G6" s="63"/>
      <c r="H6" s="63"/>
      <c r="I6" s="59" t="s">
        <v>54</v>
      </c>
      <c r="J6" s="59"/>
      <c r="K6" s="59"/>
      <c r="L6" s="59"/>
      <c r="M6" s="59"/>
      <c r="N6" s="59"/>
      <c r="O6" s="59"/>
      <c r="P6" s="59"/>
    </row>
    <row r="7" spans="1:16" ht="32.25" customHeight="1">
      <c r="A7" s="60"/>
      <c r="B7" s="61"/>
      <c r="C7" s="62"/>
      <c r="D7" s="63"/>
      <c r="E7" s="63"/>
      <c r="F7" s="63"/>
      <c r="G7" s="63"/>
      <c r="H7" s="63"/>
      <c r="I7" s="63" t="s">
        <v>55</v>
      </c>
      <c r="J7" s="63"/>
      <c r="K7" s="63"/>
      <c r="L7" s="63"/>
      <c r="M7" s="63" t="s">
        <v>56</v>
      </c>
      <c r="N7" s="63"/>
      <c r="O7" s="63"/>
      <c r="P7" s="63"/>
    </row>
    <row r="8" spans="1:16" ht="90" customHeight="1">
      <c r="A8" s="64"/>
      <c r="B8" s="65"/>
      <c r="C8" s="66"/>
      <c r="D8" s="67" t="s">
        <v>57</v>
      </c>
      <c r="E8" s="67" t="s">
        <v>57</v>
      </c>
      <c r="F8" s="67" t="s">
        <v>58</v>
      </c>
      <c r="G8" s="67">
        <v>2021</v>
      </c>
      <c r="H8" s="67">
        <v>2022</v>
      </c>
      <c r="I8" s="67" t="s">
        <v>57</v>
      </c>
      <c r="J8" s="67" t="s">
        <v>58</v>
      </c>
      <c r="K8" s="67">
        <v>2021</v>
      </c>
      <c r="L8" s="67">
        <v>2022</v>
      </c>
      <c r="M8" s="67" t="s">
        <v>57</v>
      </c>
      <c r="N8" s="67" t="s">
        <v>58</v>
      </c>
      <c r="O8" s="67">
        <v>2021</v>
      </c>
      <c r="P8" s="67">
        <v>2022</v>
      </c>
    </row>
    <row r="9" spans="1:16" ht="15.75">
      <c r="A9" s="68">
        <v>1</v>
      </c>
      <c r="B9" s="69" t="s">
        <v>2</v>
      </c>
      <c r="C9" s="69" t="s">
        <v>59</v>
      </c>
      <c r="D9" s="69" t="s">
        <v>60</v>
      </c>
      <c r="E9" s="69" t="s">
        <v>61</v>
      </c>
      <c r="F9" s="69" t="s">
        <v>62</v>
      </c>
      <c r="G9" s="69" t="s">
        <v>63</v>
      </c>
      <c r="H9" s="69" t="s">
        <v>64</v>
      </c>
      <c r="I9" s="69" t="s">
        <v>65</v>
      </c>
      <c r="J9" s="69" t="s">
        <v>66</v>
      </c>
      <c r="K9" s="69" t="s">
        <v>67</v>
      </c>
      <c r="L9" s="69" t="s">
        <v>68</v>
      </c>
      <c r="M9" s="69" t="s">
        <v>69</v>
      </c>
      <c r="N9" s="69" t="s">
        <v>70</v>
      </c>
      <c r="O9" s="69" t="s">
        <v>71</v>
      </c>
      <c r="P9" s="69" t="s">
        <v>72</v>
      </c>
    </row>
    <row r="10" spans="1:16" s="76" customFormat="1" ht="23.25" customHeight="1">
      <c r="A10" s="70">
        <v>1</v>
      </c>
      <c r="B10" s="71" t="s">
        <v>16</v>
      </c>
      <c r="C10" s="72"/>
      <c r="D10" s="73"/>
      <c r="E10" s="74"/>
      <c r="F10" s="74"/>
      <c r="G10" s="74"/>
      <c r="H10" s="74"/>
      <c r="I10" s="73"/>
      <c r="J10" s="73"/>
      <c r="K10" s="73"/>
      <c r="L10" s="73"/>
      <c r="M10" s="73"/>
      <c r="N10" s="73"/>
      <c r="O10" s="73"/>
      <c r="P10" s="75"/>
    </row>
    <row r="11" spans="1:16" s="76" customFormat="1" ht="18" customHeight="1">
      <c r="A11" s="77"/>
      <c r="B11" s="78" t="s">
        <v>28</v>
      </c>
      <c r="C11" s="79"/>
      <c r="D11" s="75"/>
      <c r="E11" s="75"/>
      <c r="F11" s="75"/>
      <c r="G11" s="75"/>
      <c r="H11" s="75"/>
      <c r="I11" s="73"/>
      <c r="J11" s="73"/>
      <c r="K11" s="73"/>
      <c r="L11" s="73"/>
      <c r="M11" s="73"/>
      <c r="N11" s="73"/>
      <c r="O11" s="73"/>
      <c r="P11" s="75"/>
    </row>
    <row r="12" spans="1:16" s="76" customFormat="1" ht="20.25" customHeight="1">
      <c r="A12" s="77"/>
      <c r="B12" s="78" t="s">
        <v>29</v>
      </c>
      <c r="C12" s="79"/>
      <c r="D12" s="80">
        <v>42262.89</v>
      </c>
      <c r="E12" s="81" t="s">
        <v>3</v>
      </c>
      <c r="F12" s="80">
        <v>1</v>
      </c>
      <c r="G12" s="80">
        <v>1</v>
      </c>
      <c r="H12" s="80">
        <v>1</v>
      </c>
      <c r="I12" s="73">
        <v>23.56</v>
      </c>
      <c r="J12" s="73">
        <v>23.56</v>
      </c>
      <c r="K12" s="73">
        <v>23.56</v>
      </c>
      <c r="L12" s="73">
        <v>23.56</v>
      </c>
      <c r="M12" s="73">
        <v>0.9782</v>
      </c>
      <c r="N12" s="73">
        <v>0.9782</v>
      </c>
      <c r="O12" s="73">
        <v>0.9782</v>
      </c>
      <c r="P12" s="73">
        <v>0.9782</v>
      </c>
    </row>
    <row r="13" spans="1:16" s="76" customFormat="1" ht="27.75" customHeight="1">
      <c r="A13" s="77"/>
      <c r="B13" s="78" t="s">
        <v>30</v>
      </c>
      <c r="C13" s="79"/>
      <c r="D13" s="80"/>
      <c r="E13" s="81"/>
      <c r="F13" s="80"/>
      <c r="G13" s="80"/>
      <c r="H13" s="80"/>
      <c r="I13" s="73"/>
      <c r="J13" s="81"/>
      <c r="K13" s="81"/>
      <c r="L13" s="81"/>
      <c r="M13" s="73"/>
      <c r="N13" s="81"/>
      <c r="O13" s="81"/>
      <c r="P13" s="75"/>
    </row>
    <row r="14" spans="1:16" s="76" customFormat="1" ht="120.75" customHeight="1">
      <c r="A14" s="77"/>
      <c r="B14" s="82" t="s">
        <v>14</v>
      </c>
      <c r="C14" s="83"/>
      <c r="D14" s="80">
        <f>116258.69-D15</f>
        <v>110596.31</v>
      </c>
      <c r="E14" s="81" t="s">
        <v>3</v>
      </c>
      <c r="F14" s="80">
        <v>1</v>
      </c>
      <c r="G14" s="80">
        <v>1</v>
      </c>
      <c r="H14" s="80">
        <v>1</v>
      </c>
      <c r="I14" s="73">
        <v>8.25</v>
      </c>
      <c r="J14" s="73">
        <v>8.25</v>
      </c>
      <c r="K14" s="73">
        <v>8.25</v>
      </c>
      <c r="L14" s="73">
        <v>8.25</v>
      </c>
      <c r="M14" s="84">
        <v>2.84</v>
      </c>
      <c r="N14" s="84">
        <v>2.84</v>
      </c>
      <c r="O14" s="84">
        <v>2.84</v>
      </c>
      <c r="P14" s="84">
        <v>2.84</v>
      </c>
    </row>
    <row r="15" spans="1:16" s="76" customFormat="1" ht="111" customHeight="1">
      <c r="A15" s="77"/>
      <c r="B15" s="85"/>
      <c r="C15" s="83" t="s">
        <v>73</v>
      </c>
      <c r="D15" s="80">
        <v>5662.38</v>
      </c>
      <c r="E15" s="81" t="s">
        <v>3</v>
      </c>
      <c r="F15" s="80">
        <v>1</v>
      </c>
      <c r="G15" s="80">
        <v>1</v>
      </c>
      <c r="H15" s="80">
        <v>1</v>
      </c>
      <c r="I15" s="73">
        <v>8.25</v>
      </c>
      <c r="J15" s="73">
        <v>8.25</v>
      </c>
      <c r="K15" s="73">
        <v>8.25</v>
      </c>
      <c r="L15" s="73">
        <v>8.25</v>
      </c>
      <c r="M15" s="84">
        <v>2.21</v>
      </c>
      <c r="N15" s="84">
        <v>2.21</v>
      </c>
      <c r="O15" s="84">
        <v>2.21</v>
      </c>
      <c r="P15" s="84">
        <v>2.21</v>
      </c>
    </row>
    <row r="16" spans="1:16" s="76" customFormat="1" ht="39" customHeight="1">
      <c r="A16" s="77"/>
      <c r="B16" s="78" t="s">
        <v>38</v>
      </c>
      <c r="C16" s="79"/>
      <c r="D16" s="80">
        <v>138.1</v>
      </c>
      <c r="E16" s="81" t="s">
        <v>3</v>
      </c>
      <c r="F16" s="80">
        <v>1</v>
      </c>
      <c r="G16" s="80">
        <v>1</v>
      </c>
      <c r="H16" s="80">
        <v>1</v>
      </c>
      <c r="I16" s="80">
        <v>8.25</v>
      </c>
      <c r="J16" s="80">
        <v>8.25</v>
      </c>
      <c r="K16" s="80">
        <v>8.25</v>
      </c>
      <c r="L16" s="80">
        <v>8.25</v>
      </c>
      <c r="M16" s="84">
        <v>0.004</v>
      </c>
      <c r="N16" s="84">
        <v>0.004</v>
      </c>
      <c r="O16" s="84">
        <v>0.004</v>
      </c>
      <c r="P16" s="84">
        <v>0.004</v>
      </c>
    </row>
    <row r="17" spans="1:16" s="76" customFormat="1" ht="22.5" customHeight="1">
      <c r="A17" s="77"/>
      <c r="B17" s="78" t="s">
        <v>31</v>
      </c>
      <c r="C17" s="79"/>
      <c r="D17" s="86"/>
      <c r="E17" s="75"/>
      <c r="F17" s="80"/>
      <c r="G17" s="80"/>
      <c r="H17" s="80"/>
      <c r="I17" s="73"/>
      <c r="J17" s="73"/>
      <c r="K17" s="73"/>
      <c r="L17" s="73"/>
      <c r="M17" s="73"/>
      <c r="N17" s="73"/>
      <c r="O17" s="73"/>
      <c r="P17" s="75"/>
    </row>
    <row r="18" spans="1:16" s="76" customFormat="1" ht="18" customHeight="1">
      <c r="A18" s="77"/>
      <c r="B18" s="78" t="s">
        <v>7</v>
      </c>
      <c r="C18" s="79"/>
      <c r="D18" s="80">
        <v>33366.21</v>
      </c>
      <c r="E18" s="81" t="s">
        <v>3</v>
      </c>
      <c r="F18" s="80">
        <v>1</v>
      </c>
      <c r="G18" s="80">
        <v>1</v>
      </c>
      <c r="H18" s="80">
        <v>1</v>
      </c>
      <c r="I18" s="73">
        <v>25.16</v>
      </c>
      <c r="J18" s="73">
        <v>25.16</v>
      </c>
      <c r="K18" s="73">
        <v>25.16</v>
      </c>
      <c r="L18" s="73">
        <v>25.16</v>
      </c>
      <c r="M18" s="73">
        <v>0.9755</v>
      </c>
      <c r="N18" s="73">
        <v>0.9755</v>
      </c>
      <c r="O18" s="73">
        <v>0.9755</v>
      </c>
      <c r="P18" s="73">
        <v>0.9755</v>
      </c>
    </row>
    <row r="19" spans="1:16" s="76" customFormat="1" ht="44.25" customHeight="1">
      <c r="A19" s="77"/>
      <c r="B19" s="78" t="s">
        <v>74</v>
      </c>
      <c r="C19" s="79"/>
      <c r="D19" s="80">
        <v>2067.79</v>
      </c>
      <c r="E19" s="81" t="s">
        <v>3</v>
      </c>
      <c r="F19" s="80">
        <v>1</v>
      </c>
      <c r="G19" s="80">
        <v>1</v>
      </c>
      <c r="H19" s="80">
        <v>1</v>
      </c>
      <c r="I19" s="73">
        <v>18.74</v>
      </c>
      <c r="J19" s="73">
        <v>18.74</v>
      </c>
      <c r="K19" s="73">
        <v>18.74</v>
      </c>
      <c r="L19" s="73">
        <v>18.74</v>
      </c>
      <c r="M19" s="73">
        <v>1.3737</v>
      </c>
      <c r="N19" s="73">
        <v>1.3737</v>
      </c>
      <c r="O19" s="73">
        <v>1.3737</v>
      </c>
      <c r="P19" s="73">
        <v>1.3737</v>
      </c>
    </row>
    <row r="20" spans="1:16" s="76" customFormat="1" ht="18" customHeight="1">
      <c r="A20" s="77"/>
      <c r="B20" s="78" t="s">
        <v>13</v>
      </c>
      <c r="C20" s="79"/>
      <c r="D20" s="80">
        <v>9780.2</v>
      </c>
      <c r="E20" s="81" t="s">
        <v>3</v>
      </c>
      <c r="F20" s="80">
        <v>1</v>
      </c>
      <c r="G20" s="80">
        <v>1</v>
      </c>
      <c r="H20" s="80">
        <v>1</v>
      </c>
      <c r="I20" s="73">
        <v>19.24</v>
      </c>
      <c r="J20" s="73">
        <v>19.24</v>
      </c>
      <c r="K20" s="73">
        <v>19.24</v>
      </c>
      <c r="L20" s="73">
        <v>19.24</v>
      </c>
      <c r="M20" s="73">
        <v>0.6264</v>
      </c>
      <c r="N20" s="73">
        <v>0.6264</v>
      </c>
      <c r="O20" s="73">
        <v>0.6264</v>
      </c>
      <c r="P20" s="73">
        <v>0.6264</v>
      </c>
    </row>
    <row r="21" spans="1:16" s="76" customFormat="1" ht="18" customHeight="1">
      <c r="A21" s="77"/>
      <c r="B21" s="78" t="s">
        <v>75</v>
      </c>
      <c r="C21" s="79"/>
      <c r="D21" s="80"/>
      <c r="E21" s="81"/>
      <c r="F21" s="80"/>
      <c r="G21" s="80"/>
      <c r="H21" s="80"/>
      <c r="I21" s="73"/>
      <c r="J21" s="73"/>
      <c r="K21" s="73"/>
      <c r="L21" s="73"/>
      <c r="M21" s="73"/>
      <c r="N21" s="73"/>
      <c r="O21" s="73"/>
      <c r="P21" s="73"/>
    </row>
    <row r="22" spans="1:16" s="76" customFormat="1" ht="105" customHeight="1">
      <c r="A22" s="77"/>
      <c r="B22" s="87" t="s">
        <v>47</v>
      </c>
      <c r="C22" s="88"/>
      <c r="D22" s="80">
        <v>37366.2</v>
      </c>
      <c r="E22" s="74" t="s">
        <v>3</v>
      </c>
      <c r="F22" s="80">
        <v>1</v>
      </c>
      <c r="G22" s="80">
        <v>1</v>
      </c>
      <c r="H22" s="80">
        <v>1</v>
      </c>
      <c r="I22" s="73">
        <v>48.48</v>
      </c>
      <c r="J22" s="73">
        <v>48.48</v>
      </c>
      <c r="K22" s="73">
        <v>48.48</v>
      </c>
      <c r="L22" s="73">
        <v>48.48</v>
      </c>
      <c r="M22" s="73">
        <v>1.3153</v>
      </c>
      <c r="N22" s="73">
        <v>1.3153</v>
      </c>
      <c r="O22" s="73">
        <v>1.3153</v>
      </c>
      <c r="P22" s="73">
        <v>1.3153</v>
      </c>
    </row>
    <row r="23" spans="1:16" s="76" customFormat="1" ht="111.75" customHeight="1">
      <c r="A23" s="77"/>
      <c r="B23" s="87"/>
      <c r="C23" s="88" t="s">
        <v>73</v>
      </c>
      <c r="D23" s="80" t="s">
        <v>3</v>
      </c>
      <c r="E23" s="74" t="s">
        <v>3</v>
      </c>
      <c r="F23" s="80" t="s">
        <v>3</v>
      </c>
      <c r="G23" s="80" t="s">
        <v>3</v>
      </c>
      <c r="H23" s="80" t="s">
        <v>3</v>
      </c>
      <c r="I23" s="73" t="s">
        <v>3</v>
      </c>
      <c r="J23" s="73" t="s">
        <v>3</v>
      </c>
      <c r="K23" s="73" t="s">
        <v>3</v>
      </c>
      <c r="L23" s="73" t="s">
        <v>3</v>
      </c>
      <c r="M23" s="73" t="s">
        <v>3</v>
      </c>
      <c r="N23" s="73" t="s">
        <v>3</v>
      </c>
      <c r="O23" s="73" t="s">
        <v>3</v>
      </c>
      <c r="P23" s="89" t="s">
        <v>3</v>
      </c>
    </row>
    <row r="24" spans="1:16" s="76" customFormat="1" ht="25.5" customHeight="1">
      <c r="A24" s="77"/>
      <c r="B24" s="78" t="s">
        <v>33</v>
      </c>
      <c r="C24" s="79"/>
      <c r="D24" s="80"/>
      <c r="E24" s="81"/>
      <c r="F24" s="80"/>
      <c r="G24" s="80"/>
      <c r="H24" s="80"/>
      <c r="I24" s="73"/>
      <c r="J24" s="73"/>
      <c r="K24" s="73"/>
      <c r="L24" s="73"/>
      <c r="M24" s="73"/>
      <c r="N24" s="73"/>
      <c r="O24" s="73"/>
      <c r="P24" s="73"/>
    </row>
    <row r="25" spans="1:16" s="76" customFormat="1" ht="18" customHeight="1">
      <c r="A25" s="90"/>
      <c r="B25" s="78" t="s">
        <v>6</v>
      </c>
      <c r="C25" s="79"/>
      <c r="D25" s="80">
        <v>86327.12</v>
      </c>
      <c r="E25" s="81" t="s">
        <v>3</v>
      </c>
      <c r="F25" s="80">
        <v>1</v>
      </c>
      <c r="G25" s="80">
        <v>1</v>
      </c>
      <c r="H25" s="80">
        <v>1</v>
      </c>
      <c r="I25" s="73">
        <v>56.01</v>
      </c>
      <c r="J25" s="73">
        <v>56.01</v>
      </c>
      <c r="K25" s="73">
        <v>56.01</v>
      </c>
      <c r="L25" s="73">
        <v>56.01</v>
      </c>
      <c r="M25" s="73">
        <v>1.1788</v>
      </c>
      <c r="N25" s="73">
        <v>1.1788</v>
      </c>
      <c r="O25" s="73">
        <v>1.1788</v>
      </c>
      <c r="P25" s="73">
        <v>1.1788</v>
      </c>
    </row>
    <row r="26" spans="1:16" s="76" customFormat="1" ht="45" customHeight="1">
      <c r="A26" s="70">
        <v>2</v>
      </c>
      <c r="B26" s="78" t="s">
        <v>39</v>
      </c>
      <c r="C26" s="79"/>
      <c r="D26" s="91">
        <v>4325.56</v>
      </c>
      <c r="E26" s="89" t="s">
        <v>3</v>
      </c>
      <c r="F26" s="80">
        <v>1</v>
      </c>
      <c r="G26" s="80">
        <v>1</v>
      </c>
      <c r="H26" s="80">
        <v>1</v>
      </c>
      <c r="I26" s="73" t="s">
        <v>3</v>
      </c>
      <c r="J26" s="73" t="s">
        <v>3</v>
      </c>
      <c r="K26" s="73" t="s">
        <v>3</v>
      </c>
      <c r="L26" s="73" t="s">
        <v>3</v>
      </c>
      <c r="M26" s="73">
        <v>0.0286</v>
      </c>
      <c r="N26" s="73">
        <v>0.0286</v>
      </c>
      <c r="O26" s="73">
        <v>0.0286</v>
      </c>
      <c r="P26" s="73">
        <v>0.0286</v>
      </c>
    </row>
    <row r="27" spans="1:16" s="76" customFormat="1" ht="18" customHeight="1">
      <c r="A27" s="77"/>
      <c r="B27" s="78" t="s">
        <v>17</v>
      </c>
      <c r="C27" s="79"/>
      <c r="D27" s="86"/>
      <c r="E27" s="75"/>
      <c r="F27" s="80"/>
      <c r="G27" s="80"/>
      <c r="H27" s="80"/>
      <c r="I27" s="73"/>
      <c r="J27" s="73"/>
      <c r="K27" s="73"/>
      <c r="L27" s="73"/>
      <c r="M27" s="73"/>
      <c r="N27" s="73"/>
      <c r="O27" s="73"/>
      <c r="P27" s="75"/>
    </row>
    <row r="28" spans="1:16" s="76" customFormat="1" ht="18" customHeight="1">
      <c r="A28" s="77"/>
      <c r="B28" s="78" t="s">
        <v>31</v>
      </c>
      <c r="C28" s="79"/>
      <c r="D28" s="80"/>
      <c r="E28" s="81"/>
      <c r="F28" s="80"/>
      <c r="G28" s="80"/>
      <c r="H28" s="80"/>
      <c r="I28" s="73"/>
      <c r="J28" s="73"/>
      <c r="K28" s="73"/>
      <c r="L28" s="73"/>
      <c r="M28" s="73"/>
      <c r="N28" s="73"/>
      <c r="O28" s="73"/>
      <c r="P28" s="73"/>
    </row>
    <row r="29" spans="1:16" s="76" customFormat="1" ht="18" customHeight="1">
      <c r="A29" s="77"/>
      <c r="B29" s="78" t="s">
        <v>12</v>
      </c>
      <c r="C29" s="79"/>
      <c r="D29" s="80">
        <v>21.08</v>
      </c>
      <c r="E29" s="81" t="s">
        <v>3</v>
      </c>
      <c r="F29" s="80">
        <v>1</v>
      </c>
      <c r="G29" s="80">
        <v>1</v>
      </c>
      <c r="H29" s="80">
        <v>1</v>
      </c>
      <c r="I29" s="73" t="s">
        <v>3</v>
      </c>
      <c r="J29" s="73" t="s">
        <v>3</v>
      </c>
      <c r="K29" s="73" t="s">
        <v>3</v>
      </c>
      <c r="L29" s="73" t="s">
        <v>3</v>
      </c>
      <c r="M29" s="73">
        <v>0.2579</v>
      </c>
      <c r="N29" s="73">
        <v>0.2579</v>
      </c>
      <c r="O29" s="73">
        <v>0.2579</v>
      </c>
      <c r="P29" s="73">
        <v>0.2579</v>
      </c>
    </row>
    <row r="30" spans="1:16" s="76" customFormat="1" ht="18" customHeight="1">
      <c r="A30" s="92">
        <v>3</v>
      </c>
      <c r="B30" s="78" t="s">
        <v>18</v>
      </c>
      <c r="C30" s="79"/>
      <c r="D30" s="80"/>
      <c r="E30" s="81"/>
      <c r="F30" s="80"/>
      <c r="G30" s="80"/>
      <c r="H30" s="80"/>
      <c r="I30" s="73"/>
      <c r="J30" s="73"/>
      <c r="K30" s="73"/>
      <c r="L30" s="73"/>
      <c r="M30" s="73"/>
      <c r="N30" s="73"/>
      <c r="O30" s="73"/>
      <c r="P30" s="73"/>
    </row>
    <row r="31" spans="1:16" s="76" customFormat="1" ht="18" customHeight="1">
      <c r="A31" s="92"/>
      <c r="B31" s="78" t="s">
        <v>34</v>
      </c>
      <c r="C31" s="79"/>
      <c r="D31" s="80">
        <v>59494.59</v>
      </c>
      <c r="E31" s="81" t="s">
        <v>3</v>
      </c>
      <c r="F31" s="80">
        <v>1</v>
      </c>
      <c r="G31" s="80">
        <v>1</v>
      </c>
      <c r="H31" s="80">
        <v>1</v>
      </c>
      <c r="I31" s="73" t="s">
        <v>3</v>
      </c>
      <c r="J31" s="73" t="s">
        <v>3</v>
      </c>
      <c r="K31" s="73" t="s">
        <v>3</v>
      </c>
      <c r="L31" s="73" t="s">
        <v>3</v>
      </c>
      <c r="M31" s="73">
        <v>1.6214</v>
      </c>
      <c r="N31" s="73">
        <v>1.6214</v>
      </c>
      <c r="O31" s="73">
        <v>1.6214</v>
      </c>
      <c r="P31" s="73">
        <v>1.6214</v>
      </c>
    </row>
    <row r="32" spans="1:16" s="76" customFormat="1" ht="118.5" customHeight="1">
      <c r="A32" s="92"/>
      <c r="B32" s="87" t="s">
        <v>35</v>
      </c>
      <c r="C32" s="93"/>
      <c r="D32" s="80">
        <f>72796.31-D33</f>
        <v>71694.1</v>
      </c>
      <c r="E32" s="81" t="s">
        <v>3</v>
      </c>
      <c r="F32" s="80">
        <v>1</v>
      </c>
      <c r="G32" s="80">
        <v>1</v>
      </c>
      <c r="H32" s="80">
        <v>1</v>
      </c>
      <c r="I32" s="73" t="s">
        <v>3</v>
      </c>
      <c r="J32" s="73" t="s">
        <v>3</v>
      </c>
      <c r="K32" s="73" t="s">
        <v>3</v>
      </c>
      <c r="L32" s="73" t="s">
        <v>3</v>
      </c>
      <c r="M32" s="73">
        <v>0.7203</v>
      </c>
      <c r="N32" s="73">
        <v>0.7005</v>
      </c>
      <c r="O32" s="73">
        <v>0.7005</v>
      </c>
      <c r="P32" s="73">
        <v>0.7005</v>
      </c>
    </row>
    <row r="33" spans="1:16" s="76" customFormat="1" ht="113.25" customHeight="1">
      <c r="A33" s="92"/>
      <c r="B33" s="87"/>
      <c r="C33" s="93" t="s">
        <v>73</v>
      </c>
      <c r="D33" s="80">
        <f>'[1]2.2 Базовый уровень ОР ВО'!$T$47</f>
        <v>1102.21</v>
      </c>
      <c r="E33" s="81" t="s">
        <v>3</v>
      </c>
      <c r="F33" s="80">
        <v>1</v>
      </c>
      <c r="G33" s="80">
        <v>1</v>
      </c>
      <c r="H33" s="80">
        <v>1</v>
      </c>
      <c r="I33" s="73" t="s">
        <v>3</v>
      </c>
      <c r="J33" s="73" t="s">
        <v>3</v>
      </c>
      <c r="K33" s="73" t="s">
        <v>3</v>
      </c>
      <c r="L33" s="73" t="s">
        <v>3</v>
      </c>
      <c r="M33" s="84">
        <v>0.82</v>
      </c>
      <c r="N33" s="84">
        <v>0.82</v>
      </c>
      <c r="O33" s="84">
        <v>0.82</v>
      </c>
      <c r="P33" s="84">
        <v>0.82</v>
      </c>
    </row>
    <row r="34" spans="1:16" s="76" customFormat="1" ht="18" customHeight="1">
      <c r="A34" s="92"/>
      <c r="B34" s="78" t="s">
        <v>36</v>
      </c>
      <c r="C34" s="79"/>
      <c r="D34" s="80"/>
      <c r="E34" s="81"/>
      <c r="F34" s="80"/>
      <c r="G34" s="80"/>
      <c r="H34" s="80"/>
      <c r="I34" s="73"/>
      <c r="J34" s="73"/>
      <c r="K34" s="73"/>
      <c r="L34" s="73"/>
      <c r="M34" s="73"/>
      <c r="N34" s="73"/>
      <c r="O34" s="73"/>
      <c r="P34" s="73"/>
    </row>
    <row r="35" spans="1:16" s="76" customFormat="1" ht="18" customHeight="1">
      <c r="A35" s="92"/>
      <c r="B35" s="78" t="s">
        <v>7</v>
      </c>
      <c r="C35" s="79"/>
      <c r="D35" s="80">
        <v>7848.71</v>
      </c>
      <c r="E35" s="81" t="s">
        <v>3</v>
      </c>
      <c r="F35" s="80">
        <v>1</v>
      </c>
      <c r="G35" s="80">
        <v>1</v>
      </c>
      <c r="H35" s="80">
        <v>1</v>
      </c>
      <c r="I35" s="73" t="s">
        <v>3</v>
      </c>
      <c r="J35" s="73" t="s">
        <v>3</v>
      </c>
      <c r="K35" s="73" t="s">
        <v>3</v>
      </c>
      <c r="L35" s="73" t="s">
        <v>3</v>
      </c>
      <c r="M35" s="73">
        <v>0.0789</v>
      </c>
      <c r="N35" s="73">
        <v>0.0789</v>
      </c>
      <c r="O35" s="73">
        <v>0.0789</v>
      </c>
      <c r="P35" s="73">
        <v>0.0789</v>
      </c>
    </row>
    <row r="36" spans="1:16" s="76" customFormat="1" ht="18" customHeight="1">
      <c r="A36" s="92"/>
      <c r="B36" s="78" t="s">
        <v>32</v>
      </c>
      <c r="C36" s="79"/>
      <c r="D36" s="80"/>
      <c r="E36" s="81"/>
      <c r="F36" s="80"/>
      <c r="G36" s="80"/>
      <c r="H36" s="80"/>
      <c r="I36" s="73"/>
      <c r="J36" s="73"/>
      <c r="K36" s="73"/>
      <c r="L36" s="73"/>
      <c r="M36" s="73"/>
      <c r="N36" s="73"/>
      <c r="O36" s="73"/>
      <c r="P36" s="73"/>
    </row>
    <row r="37" spans="1:16" s="76" customFormat="1" ht="18" customHeight="1">
      <c r="A37" s="92"/>
      <c r="B37" s="78" t="s">
        <v>48</v>
      </c>
      <c r="C37" s="79"/>
      <c r="D37" s="80">
        <v>33939.38</v>
      </c>
      <c r="E37" s="81" t="s">
        <v>3</v>
      </c>
      <c r="F37" s="80">
        <v>1</v>
      </c>
      <c r="G37" s="80">
        <v>1</v>
      </c>
      <c r="H37" s="80">
        <v>1</v>
      </c>
      <c r="I37" s="73" t="s">
        <v>3</v>
      </c>
      <c r="J37" s="73" t="s">
        <v>3</v>
      </c>
      <c r="K37" s="73" t="s">
        <v>3</v>
      </c>
      <c r="L37" s="73" t="s">
        <v>3</v>
      </c>
      <c r="M37" s="73">
        <v>1.4131</v>
      </c>
      <c r="N37" s="73">
        <v>1.4131</v>
      </c>
      <c r="O37" s="73">
        <v>1.4131</v>
      </c>
      <c r="P37" s="73">
        <v>1.4131</v>
      </c>
    </row>
    <row r="38" spans="1:16" s="76" customFormat="1" ht="18" customHeight="1">
      <c r="A38" s="77">
        <v>4</v>
      </c>
      <c r="B38" s="78" t="s">
        <v>19</v>
      </c>
      <c r="C38" s="79"/>
      <c r="D38" s="80"/>
      <c r="E38" s="81"/>
      <c r="F38" s="80"/>
      <c r="G38" s="80"/>
      <c r="H38" s="80"/>
      <c r="I38" s="73"/>
      <c r="J38" s="73"/>
      <c r="K38" s="73"/>
      <c r="L38" s="73"/>
      <c r="M38" s="73"/>
      <c r="N38" s="73"/>
      <c r="O38" s="73"/>
      <c r="P38" s="73"/>
    </row>
    <row r="39" spans="1:16" s="48" customFormat="1" ht="15.75">
      <c r="A39" s="77"/>
      <c r="B39" s="78" t="s">
        <v>31</v>
      </c>
      <c r="C39" s="79"/>
      <c r="D39" s="80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s="48" customFormat="1" ht="15.75">
      <c r="A40" s="90"/>
      <c r="B40" s="78" t="s">
        <v>46</v>
      </c>
      <c r="C40" s="79"/>
      <c r="D40" s="80">
        <v>8609.08</v>
      </c>
      <c r="E40" s="94" t="s">
        <v>3</v>
      </c>
      <c r="F40" s="94">
        <v>1</v>
      </c>
      <c r="G40" s="94">
        <v>1</v>
      </c>
      <c r="H40" s="94">
        <v>1</v>
      </c>
      <c r="I40" s="94" t="s">
        <v>3</v>
      </c>
      <c r="J40" s="94" t="s">
        <v>3</v>
      </c>
      <c r="K40" s="94" t="s">
        <v>3</v>
      </c>
      <c r="L40" s="94" t="s">
        <v>3</v>
      </c>
      <c r="M40" s="95">
        <v>0.2027</v>
      </c>
      <c r="N40" s="95">
        <v>0.2027</v>
      </c>
      <c r="O40" s="95">
        <v>0.2027</v>
      </c>
      <c r="P40" s="95">
        <v>0.2027</v>
      </c>
    </row>
    <row r="41" s="48" customFormat="1" ht="15.75">
      <c r="P41" s="52"/>
    </row>
    <row r="42" spans="2:16" s="48" customFormat="1" ht="15.75">
      <c r="B42" s="48" t="s">
        <v>76</v>
      </c>
      <c r="P42" s="52"/>
    </row>
    <row r="43" s="48" customFormat="1" ht="15.75">
      <c r="P43" s="52"/>
    </row>
    <row r="44" s="48" customFormat="1" ht="15.75">
      <c r="P44" s="52"/>
    </row>
    <row r="45" spans="2:16" s="48" customFormat="1" ht="78.75" customHeight="1">
      <c r="B45" s="96" t="s">
        <v>77</v>
      </c>
      <c r="C45" s="96"/>
      <c r="D45" s="96"/>
      <c r="N45" s="97" t="s">
        <v>26</v>
      </c>
      <c r="O45" s="97"/>
      <c r="P45" s="97"/>
    </row>
    <row r="46" s="48" customFormat="1" ht="15.75">
      <c r="P46" s="52"/>
    </row>
    <row r="47" s="48" customFormat="1" ht="15.75">
      <c r="P47" s="52"/>
    </row>
    <row r="48" s="48" customFormat="1" ht="15.75"/>
    <row r="49" s="48" customFormat="1" ht="15.75">
      <c r="P49" s="52"/>
    </row>
    <row r="50" s="48" customFormat="1" ht="15.75">
      <c r="P50" s="52"/>
    </row>
  </sheetData>
  <sheetProtection/>
  <mergeCells count="45">
    <mergeCell ref="B45:D45"/>
    <mergeCell ref="N45:P45"/>
    <mergeCell ref="B35:C35"/>
    <mergeCell ref="B36:C36"/>
    <mergeCell ref="B37:C37"/>
    <mergeCell ref="A38:A40"/>
    <mergeCell ref="B38:C38"/>
    <mergeCell ref="B39:C39"/>
    <mergeCell ref="B40:C40"/>
    <mergeCell ref="A26:A29"/>
    <mergeCell ref="B26:C26"/>
    <mergeCell ref="B27:C27"/>
    <mergeCell ref="B28:C28"/>
    <mergeCell ref="B29:C29"/>
    <mergeCell ref="A30:A37"/>
    <mergeCell ref="B30:C30"/>
    <mergeCell ref="B31:C31"/>
    <mergeCell ref="B32:B33"/>
    <mergeCell ref="B34:C34"/>
    <mergeCell ref="B19:C19"/>
    <mergeCell ref="B20:C20"/>
    <mergeCell ref="B21:C21"/>
    <mergeCell ref="B22:B23"/>
    <mergeCell ref="B24:C24"/>
    <mergeCell ref="B25:C25"/>
    <mergeCell ref="M7:P7"/>
    <mergeCell ref="A10:A25"/>
    <mergeCell ref="B10:C10"/>
    <mergeCell ref="B11:C11"/>
    <mergeCell ref="B12:C12"/>
    <mergeCell ref="B13:C13"/>
    <mergeCell ref="B14:B15"/>
    <mergeCell ref="B16:C16"/>
    <mergeCell ref="B17:C17"/>
    <mergeCell ref="B18:C18"/>
    <mergeCell ref="I1:J1"/>
    <mergeCell ref="K1:P1"/>
    <mergeCell ref="A3:P3"/>
    <mergeCell ref="A5:A8"/>
    <mergeCell ref="B5:B8"/>
    <mergeCell ref="D5:P5"/>
    <mergeCell ref="D6:D7"/>
    <mergeCell ref="E6:H7"/>
    <mergeCell ref="I6:P6"/>
    <mergeCell ref="I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Sirota</cp:lastModifiedBy>
  <cp:lastPrinted>2019-01-15T17:20:34Z</cp:lastPrinted>
  <dcterms:created xsi:type="dcterms:W3CDTF">1996-10-08T23:32:33Z</dcterms:created>
  <dcterms:modified xsi:type="dcterms:W3CDTF">2019-01-15T17:34:13Z</dcterms:modified>
  <cp:category/>
  <cp:version/>
  <cp:contentType/>
  <cp:contentStatus/>
</cp:coreProperties>
</file>